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\Desktop\Aqua\"/>
    </mc:Choice>
  </mc:AlternateContent>
  <bookViews>
    <workbookView xWindow="0" yWindow="0" windowWidth="19575" windowHeight="9945"/>
  </bookViews>
  <sheets>
    <sheet name="Predators" sheetId="1" r:id="rId1"/>
    <sheet name="Panfish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G13" i="1"/>
  <c r="F14" i="1"/>
  <c r="F13" i="1"/>
  <c r="B31" i="1" l="1"/>
  <c r="B29" i="4"/>
  <c r="C5" i="1"/>
  <c r="C6" i="1" s="1"/>
  <c r="C7" i="1" s="1"/>
  <c r="C8" i="1" s="1"/>
  <c r="C4" i="1"/>
  <c r="B11" i="4"/>
  <c r="B12" i="4"/>
  <c r="B13" i="4"/>
  <c r="B14" i="4"/>
  <c r="B15" i="4"/>
  <c r="B16" i="4"/>
  <c r="B8" i="4"/>
  <c r="B7" i="4"/>
  <c r="B6" i="4"/>
  <c r="B5" i="4"/>
  <c r="B4" i="4"/>
  <c r="B3" i="4"/>
  <c r="C4" i="4"/>
  <c r="C5" i="4" s="1"/>
  <c r="C6" i="4" s="1"/>
  <c r="C7" i="4" s="1"/>
  <c r="C8" i="4" s="1"/>
  <c r="K24" i="1" l="1"/>
  <c r="K23" i="1"/>
  <c r="K22" i="1"/>
  <c r="K21" i="1"/>
  <c r="K20" i="1"/>
  <c r="K16" i="1"/>
  <c r="K14" i="1"/>
  <c r="G24" i="1" l="1"/>
  <c r="G23" i="1"/>
  <c r="G22" i="1"/>
  <c r="G21" i="1"/>
  <c r="G20" i="1"/>
  <c r="G16" i="1"/>
  <c r="G14" i="1"/>
  <c r="G12" i="1"/>
  <c r="G8" i="1"/>
  <c r="G7" i="1"/>
  <c r="G6" i="1"/>
  <c r="G5" i="1"/>
  <c r="G4" i="1"/>
  <c r="D24" i="4"/>
  <c r="D23" i="4"/>
  <c r="D22" i="4"/>
  <c r="D21" i="4"/>
  <c r="D20" i="4"/>
  <c r="D16" i="4"/>
  <c r="D15" i="4"/>
  <c r="D14" i="4"/>
  <c r="D13" i="4"/>
  <c r="D12" i="4"/>
  <c r="D8" i="4"/>
  <c r="D7" i="4"/>
  <c r="D6" i="4"/>
  <c r="D5" i="4"/>
  <c r="D4" i="4"/>
  <c r="H24" i="1"/>
  <c r="H23" i="1"/>
  <c r="H22" i="1"/>
  <c r="H21" i="1"/>
  <c r="H20" i="1"/>
  <c r="H16" i="1"/>
  <c r="H14" i="1"/>
  <c r="D24" i="1"/>
  <c r="D23" i="1"/>
  <c r="D22" i="1"/>
  <c r="D21" i="1"/>
  <c r="D20" i="1"/>
  <c r="D16" i="1"/>
  <c r="D15" i="1"/>
  <c r="D14" i="1"/>
  <c r="D13" i="1"/>
  <c r="D12" i="1"/>
  <c r="D8" i="1"/>
  <c r="D7" i="1"/>
  <c r="D6" i="1"/>
  <c r="D5" i="1"/>
  <c r="D4" i="1"/>
  <c r="F24" i="1"/>
  <c r="F23" i="1"/>
  <c r="F22" i="1"/>
  <c r="F21" i="1"/>
  <c r="F20" i="1"/>
  <c r="F16" i="1"/>
  <c r="H15" i="1"/>
  <c r="K15" i="1" s="1"/>
  <c r="H13" i="1"/>
  <c r="K13" i="1" s="1"/>
  <c r="F12" i="1"/>
  <c r="F8" i="1"/>
  <c r="H8" i="1" s="1"/>
  <c r="K8" i="1" s="1"/>
  <c r="F7" i="1"/>
  <c r="H7" i="1" s="1"/>
  <c r="K7" i="1" s="1"/>
  <c r="F6" i="1"/>
  <c r="F5" i="1"/>
  <c r="F4" i="1"/>
  <c r="H4" i="1" s="1"/>
  <c r="K4" i="1" s="1"/>
  <c r="H6" i="1" l="1"/>
  <c r="K6" i="1" s="1"/>
  <c r="H5" i="1"/>
  <c r="K5" i="1" s="1"/>
  <c r="D26" i="1"/>
  <c r="D28" i="1" s="1"/>
  <c r="H12" i="1"/>
  <c r="K12" i="1" s="1"/>
  <c r="D26" i="4"/>
  <c r="F26" i="1"/>
  <c r="F28" i="1" s="1"/>
  <c r="G26" i="1"/>
  <c r="G28" i="1" s="1"/>
  <c r="H26" i="1" l="1"/>
  <c r="H28" i="1" s="1"/>
</calcChain>
</file>

<file path=xl/sharedStrings.xml><?xml version="1.0" encoding="utf-8"?>
<sst xmlns="http://schemas.openxmlformats.org/spreadsheetml/2006/main" count="52" uniqueCount="25">
  <si>
    <t>SMALL MOUTH</t>
  </si>
  <si>
    <t>#</t>
  </si>
  <si>
    <t>WGT/FISH</t>
  </si>
  <si>
    <t>GROSS</t>
  </si>
  <si>
    <t>SAUGEYE</t>
  </si>
  <si>
    <t>MAINTENANCE</t>
  </si>
  <si>
    <t>FORAGE REQUIRED</t>
  </si>
  <si>
    <t>GROWTH</t>
  </si>
  <si>
    <t>YEAR</t>
  </si>
  <si>
    <t>NA</t>
  </si>
  <si>
    <t>HSB</t>
  </si>
  <si>
    <t>GROSS MAINT.</t>
  </si>
  <si>
    <t>GROSS GROWTH</t>
  </si>
  <si>
    <t>TOTAL FORAGE</t>
  </si>
  <si>
    <t>TOTAL</t>
  </si>
  <si>
    <t>GROSS WT</t>
  </si>
  <si>
    <t>RES</t>
  </si>
  <si>
    <t>HYBRID</t>
  </si>
  <si>
    <t>YELLOW PERCH</t>
  </si>
  <si>
    <t>PER ACRE</t>
  </si>
  <si>
    <t>ACRES</t>
  </si>
  <si>
    <t>FCR</t>
  </si>
  <si>
    <t>Annual Growth</t>
  </si>
  <si>
    <t># Catchables</t>
  </si>
  <si>
    <t>Catchable Trophy Path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</si>
</sst>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3" zoomScaleNormal="100" workbookViewId="0">
      <selection activeCell="J8" sqref="J8"/>
    </sheetView>
  </sheetViews>
  <sheetFormatPr defaultRowHeight="15" x14ac:dyDescent="0.25"/>
  <cols>
    <col min="1" max="1" width="14.5703125" style="1" customWidth="1"/>
    <col min="2" max="2" width="10.7109375" style="1" customWidth="1"/>
    <col min="3" max="3" width="10.5703125" style="1" customWidth="1"/>
    <col min="4" max="4" width="11" style="3" customWidth="1"/>
    <col min="5" max="5" width="2.28515625" style="1" customWidth="1"/>
    <col min="6" max="6" width="15.28515625" style="3" customWidth="1"/>
    <col min="7" max="7" width="15.42578125" style="3" customWidth="1"/>
    <col min="8" max="8" width="14.42578125" style="1" customWidth="1"/>
    <col min="9" max="9" width="12.7109375" style="1" customWidth="1"/>
    <col min="10" max="10" width="12" style="1" customWidth="1"/>
    <col min="11" max="11" width="12" style="3" customWidth="1"/>
    <col min="12" max="12" width="11.85546875" customWidth="1"/>
  </cols>
  <sheetData>
    <row r="1" spans="1:12" ht="25.5" customHeight="1" x14ac:dyDescent="0.25">
      <c r="A1" s="6" t="s">
        <v>0</v>
      </c>
      <c r="B1" s="6"/>
      <c r="C1" s="6"/>
      <c r="D1" s="6"/>
      <c r="E1" s="2"/>
      <c r="F1" s="8" t="s">
        <v>6</v>
      </c>
      <c r="G1" s="8"/>
      <c r="H1" s="8"/>
      <c r="L1" s="1" t="s">
        <v>20</v>
      </c>
    </row>
    <row r="2" spans="1:12" x14ac:dyDescent="0.25">
      <c r="A2" s="1" t="s">
        <v>8</v>
      </c>
      <c r="B2" s="1" t="s">
        <v>1</v>
      </c>
      <c r="C2" s="1" t="s">
        <v>2</v>
      </c>
      <c r="D2" s="3" t="s">
        <v>3</v>
      </c>
      <c r="F2" s="3" t="s">
        <v>5</v>
      </c>
      <c r="G2" s="3" t="s">
        <v>7</v>
      </c>
      <c r="H2" s="3" t="s">
        <v>14</v>
      </c>
      <c r="K2" s="3" t="s">
        <v>21</v>
      </c>
      <c r="L2" s="1">
        <v>0.75</v>
      </c>
    </row>
    <row r="3" spans="1:12" x14ac:dyDescent="0.25">
      <c r="A3" s="1">
        <v>1</v>
      </c>
      <c r="B3" s="1">
        <v>8</v>
      </c>
      <c r="C3" s="1">
        <v>0.5</v>
      </c>
      <c r="F3" s="3" t="s">
        <v>9</v>
      </c>
      <c r="G3" s="3" t="s">
        <v>9</v>
      </c>
      <c r="I3" s="1">
        <v>1</v>
      </c>
    </row>
    <row r="4" spans="1:12" x14ac:dyDescent="0.25">
      <c r="A4" s="1">
        <v>2</v>
      </c>
      <c r="B4" s="1">
        <v>8</v>
      </c>
      <c r="C4" s="1">
        <f>$I$3+C3</f>
        <v>1.5</v>
      </c>
      <c r="D4" s="3">
        <f>C4*B4</f>
        <v>12</v>
      </c>
      <c r="F4" s="3">
        <f>IF(B4&gt;0,B4*GEOMEAN(C3:C4)*5,"NA")</f>
        <v>34.641016151377549</v>
      </c>
      <c r="G4" s="3">
        <f>IF(B4&gt;0,B4*(C4-C3)*10,"NA")</f>
        <v>80</v>
      </c>
      <c r="H4" s="3">
        <f>IF(B4&gt;0,SUM(F4:G4),"NA")</f>
        <v>114.64101615137756</v>
      </c>
      <c r="K4" s="3">
        <f>IF(B4&gt;0,H4/((C4-C3)*B4),"NA")</f>
        <v>14.330127018922195</v>
      </c>
    </row>
    <row r="5" spans="1:12" x14ac:dyDescent="0.25">
      <c r="A5" s="1">
        <v>3</v>
      </c>
      <c r="B5" s="1">
        <v>8</v>
      </c>
      <c r="C5" s="4">
        <f t="shared" ref="C5:C8" si="0">$I$3+C4</f>
        <v>2.5</v>
      </c>
      <c r="D5" s="3">
        <f t="shared" ref="D5:D8" si="1">C5*B5</f>
        <v>20</v>
      </c>
      <c r="F5" s="3">
        <f t="shared" ref="F5:F8" si="2">IF(B5&gt;0,B5*GEOMEAN(C4:C5)*5,"NA")</f>
        <v>77.459666924148337</v>
      </c>
      <c r="G5" s="3">
        <f t="shared" ref="G5:G8" si="3">IF(B5&gt;0,B5*(C5-C4)*10,"NA")</f>
        <v>80</v>
      </c>
      <c r="H5" s="3">
        <f t="shared" ref="H5:H8" si="4">IF(B5&gt;0,SUM(F5:G5),"NA")</f>
        <v>157.45966692414834</v>
      </c>
      <c r="K5" s="3">
        <f t="shared" ref="K5:K8" si="5">IF(B5&gt;0,H5/((C5-C4)*B5),"NA")</f>
        <v>19.682458365518542</v>
      </c>
    </row>
    <row r="6" spans="1:12" x14ac:dyDescent="0.25">
      <c r="A6" s="1">
        <v>4</v>
      </c>
      <c r="B6" s="1">
        <v>6</v>
      </c>
      <c r="C6" s="4">
        <f t="shared" si="0"/>
        <v>3.5</v>
      </c>
      <c r="D6" s="3">
        <f t="shared" si="1"/>
        <v>21</v>
      </c>
      <c r="F6" s="3">
        <f t="shared" si="2"/>
        <v>88.741196746494239</v>
      </c>
      <c r="G6" s="3">
        <f t="shared" si="3"/>
        <v>60</v>
      </c>
      <c r="H6" s="3">
        <f t="shared" si="4"/>
        <v>148.74119674649424</v>
      </c>
      <c r="K6" s="3">
        <f t="shared" si="5"/>
        <v>24.79019945774904</v>
      </c>
    </row>
    <row r="7" spans="1:12" x14ac:dyDescent="0.25">
      <c r="A7" s="1">
        <v>5</v>
      </c>
      <c r="B7" s="1">
        <v>3</v>
      </c>
      <c r="C7" s="4">
        <f t="shared" si="0"/>
        <v>4.5</v>
      </c>
      <c r="D7" s="3">
        <f t="shared" si="1"/>
        <v>13.5</v>
      </c>
      <c r="F7" s="3">
        <f t="shared" si="2"/>
        <v>59.529404498953284</v>
      </c>
      <c r="G7" s="3">
        <f t="shared" si="3"/>
        <v>30</v>
      </c>
      <c r="H7" s="3">
        <f t="shared" si="4"/>
        <v>89.529404498953284</v>
      </c>
      <c r="K7" s="3">
        <f t="shared" si="5"/>
        <v>29.843134832984429</v>
      </c>
    </row>
    <row r="8" spans="1:12" x14ac:dyDescent="0.25">
      <c r="A8" s="1">
        <v>6</v>
      </c>
      <c r="B8" s="1">
        <v>1</v>
      </c>
      <c r="C8" s="4">
        <f t="shared" si="0"/>
        <v>5.5</v>
      </c>
      <c r="D8" s="3">
        <f t="shared" si="1"/>
        <v>5.5</v>
      </c>
      <c r="F8" s="3">
        <f t="shared" si="2"/>
        <v>24.874685927665499</v>
      </c>
      <c r="G8" s="3">
        <f t="shared" si="3"/>
        <v>10</v>
      </c>
      <c r="H8" s="3">
        <f t="shared" si="4"/>
        <v>34.874685927665496</v>
      </c>
      <c r="K8" s="3">
        <f t="shared" si="5"/>
        <v>34.874685927665496</v>
      </c>
    </row>
    <row r="9" spans="1:12" ht="21.75" customHeight="1" x14ac:dyDescent="0.25">
      <c r="A9" s="7" t="s">
        <v>4</v>
      </c>
      <c r="B9" s="7"/>
      <c r="C9" s="7"/>
      <c r="D9" s="7"/>
    </row>
    <row r="10" spans="1:12" x14ac:dyDescent="0.25">
      <c r="B10" s="1" t="s">
        <v>1</v>
      </c>
      <c r="C10" s="1" t="s">
        <v>2</v>
      </c>
      <c r="D10" s="3" t="s">
        <v>3</v>
      </c>
    </row>
    <row r="11" spans="1:12" x14ac:dyDescent="0.25">
      <c r="A11" s="1">
        <v>1</v>
      </c>
      <c r="B11" s="1">
        <v>2</v>
      </c>
      <c r="C11" s="1">
        <v>1.2</v>
      </c>
      <c r="F11" s="3" t="s">
        <v>9</v>
      </c>
      <c r="G11" s="3" t="s">
        <v>9</v>
      </c>
      <c r="H11" s="1" t="s">
        <v>9</v>
      </c>
    </row>
    <row r="12" spans="1:12" x14ac:dyDescent="0.25">
      <c r="A12" s="1">
        <v>2</v>
      </c>
      <c r="D12" s="3">
        <f t="shared" ref="D12:D16" si="6">C12*B12</f>
        <v>0</v>
      </c>
      <c r="F12" s="3" t="str">
        <f t="shared" ref="F12:F16" si="7">IF(B12&gt;0,B12*GEOMEAN(C11:C12)*5,"NA")</f>
        <v>NA</v>
      </c>
      <c r="G12" s="3" t="str">
        <f t="shared" ref="G12:G16" si="8">IF(B12&gt;0,B12*(C12-C11)*10,"NA")</f>
        <v>NA</v>
      </c>
      <c r="H12" s="3" t="str">
        <f t="shared" ref="H12:H16" si="9">IF(B12&gt;0,SUM(F12:G12),"NA")</f>
        <v>NA</v>
      </c>
      <c r="K12" s="3" t="str">
        <f t="shared" ref="K12:K16" si="10">IF(B12&gt;0,H12/((C12-C11)*B12),"NA")</f>
        <v>NA</v>
      </c>
    </row>
    <row r="13" spans="1:12" x14ac:dyDescent="0.25">
      <c r="A13" s="1">
        <v>3</v>
      </c>
      <c r="B13" s="1">
        <v>2</v>
      </c>
      <c r="C13" s="1">
        <v>5.6</v>
      </c>
      <c r="D13" s="3">
        <f t="shared" si="6"/>
        <v>11.2</v>
      </c>
      <c r="F13" s="3">
        <f>IF(B13&gt;0,B13*GEOMEAN(C11:C13)*5,"NA")</f>
        <v>25.922962793631438</v>
      </c>
      <c r="G13" s="3">
        <f>IF(B13&gt;0,B13*(C13-C11)*10,"NA")</f>
        <v>87.999999999999986</v>
      </c>
      <c r="H13" s="3">
        <f t="shared" si="9"/>
        <v>113.92296279363143</v>
      </c>
      <c r="K13" s="3">
        <f t="shared" si="10"/>
        <v>10.171693106574235</v>
      </c>
    </row>
    <row r="14" spans="1:12" x14ac:dyDescent="0.25">
      <c r="A14" s="1">
        <v>4</v>
      </c>
      <c r="D14" s="3">
        <f t="shared" si="6"/>
        <v>0</v>
      </c>
      <c r="F14" s="3" t="str">
        <f>IF(B14&gt;0,B14*GEOMEAN(C13:C14)*10,"NA")</f>
        <v>NA</v>
      </c>
      <c r="G14" s="3" t="str">
        <f t="shared" si="8"/>
        <v>NA</v>
      </c>
      <c r="H14" s="3" t="str">
        <f t="shared" si="9"/>
        <v>NA</v>
      </c>
      <c r="K14" s="3" t="str">
        <f t="shared" si="10"/>
        <v>NA</v>
      </c>
    </row>
    <row r="15" spans="1:12" x14ac:dyDescent="0.25">
      <c r="A15" s="1">
        <v>5</v>
      </c>
      <c r="B15" s="1">
        <v>2</v>
      </c>
      <c r="C15" s="1">
        <v>8.1999999999999993</v>
      </c>
      <c r="D15" s="3">
        <f t="shared" si="6"/>
        <v>16.399999999999999</v>
      </c>
      <c r="F15" s="3">
        <f>IF(B15&gt;0,B15*GEOMEAN(C13:C15)*5,"NA")</f>
        <v>67.764297384389664</v>
      </c>
      <c r="G15" s="3">
        <f>IF(B15&gt;0,B15*(C15-C13)*10,"NA")</f>
        <v>51.999999999999993</v>
      </c>
      <c r="H15" s="3">
        <f t="shared" si="9"/>
        <v>119.76429738438966</v>
      </c>
      <c r="K15" s="3">
        <f t="shared" si="10"/>
        <v>7.302701060023761</v>
      </c>
    </row>
    <row r="16" spans="1:12" x14ac:dyDescent="0.25">
      <c r="A16" s="1">
        <v>6</v>
      </c>
      <c r="D16" s="3">
        <f t="shared" si="6"/>
        <v>0</v>
      </c>
      <c r="F16" s="3" t="str">
        <f t="shared" si="7"/>
        <v>NA</v>
      </c>
      <c r="G16" s="3" t="str">
        <f t="shared" si="8"/>
        <v>NA</v>
      </c>
      <c r="H16" s="3" t="str">
        <f t="shared" si="9"/>
        <v>NA</v>
      </c>
      <c r="K16" s="3" t="str">
        <f t="shared" si="10"/>
        <v>NA</v>
      </c>
    </row>
    <row r="17" spans="1:11" ht="24.75" customHeight="1" x14ac:dyDescent="0.25">
      <c r="A17" s="7" t="s">
        <v>10</v>
      </c>
      <c r="B17" s="7"/>
      <c r="C17" s="7"/>
      <c r="D17" s="7"/>
    </row>
    <row r="18" spans="1:11" x14ac:dyDescent="0.25">
      <c r="B18" s="1" t="s">
        <v>1</v>
      </c>
      <c r="C18" s="1" t="s">
        <v>2</v>
      </c>
      <c r="D18" s="3" t="s">
        <v>3</v>
      </c>
    </row>
    <row r="19" spans="1:11" x14ac:dyDescent="0.25">
      <c r="A19" s="1">
        <v>1</v>
      </c>
      <c r="F19" s="3" t="s">
        <v>9</v>
      </c>
      <c r="G19" s="3" t="s">
        <v>9</v>
      </c>
      <c r="H19" s="1" t="s">
        <v>9</v>
      </c>
    </row>
    <row r="20" spans="1:11" x14ac:dyDescent="0.25">
      <c r="A20" s="1">
        <v>2</v>
      </c>
      <c r="D20" s="3">
        <f t="shared" ref="D20:D24" si="11">C20*B20</f>
        <v>0</v>
      </c>
      <c r="F20" s="3" t="str">
        <f t="shared" ref="F20:F24" si="12">IF(B20&gt;0,B20*GEOMEAN(C19:C20)*5,"NA")</f>
        <v>NA</v>
      </c>
      <c r="G20" s="3" t="str">
        <f t="shared" ref="G20:G24" si="13">IF(B20&gt;0,B20*(C20-C19)*10,"NA")</f>
        <v>NA</v>
      </c>
      <c r="H20" s="3" t="str">
        <f t="shared" ref="H20:H24" si="14">IF(B20&gt;0,SUM(F20:G20),"NA")</f>
        <v>NA</v>
      </c>
      <c r="K20" s="3" t="str">
        <f t="shared" ref="K20:K24" si="15">IF(B20&gt;0,H20/((C20-C19)*B20),"NA")</f>
        <v>NA</v>
      </c>
    </row>
    <row r="21" spans="1:11" x14ac:dyDescent="0.25">
      <c r="A21" s="1">
        <v>3</v>
      </c>
      <c r="D21" s="3">
        <f t="shared" si="11"/>
        <v>0</v>
      </c>
      <c r="F21" s="3" t="str">
        <f t="shared" si="12"/>
        <v>NA</v>
      </c>
      <c r="G21" s="3" t="str">
        <f t="shared" si="13"/>
        <v>NA</v>
      </c>
      <c r="H21" s="3" t="str">
        <f t="shared" si="14"/>
        <v>NA</v>
      </c>
      <c r="K21" s="3" t="str">
        <f t="shared" si="15"/>
        <v>NA</v>
      </c>
    </row>
    <row r="22" spans="1:11" x14ac:dyDescent="0.25">
      <c r="A22" s="1">
        <v>4</v>
      </c>
      <c r="D22" s="3">
        <f t="shared" si="11"/>
        <v>0</v>
      </c>
      <c r="F22" s="3" t="str">
        <f t="shared" si="12"/>
        <v>NA</v>
      </c>
      <c r="G22" s="3" t="str">
        <f t="shared" si="13"/>
        <v>NA</v>
      </c>
      <c r="H22" s="3" t="str">
        <f t="shared" si="14"/>
        <v>NA</v>
      </c>
      <c r="K22" s="3" t="str">
        <f t="shared" si="15"/>
        <v>NA</v>
      </c>
    </row>
    <row r="23" spans="1:11" x14ac:dyDescent="0.25">
      <c r="A23" s="1">
        <v>5</v>
      </c>
      <c r="D23" s="3">
        <f t="shared" si="11"/>
        <v>0</v>
      </c>
      <c r="F23" s="3" t="str">
        <f t="shared" si="12"/>
        <v>NA</v>
      </c>
      <c r="G23" s="3" t="str">
        <f t="shared" si="13"/>
        <v>NA</v>
      </c>
      <c r="H23" s="3" t="str">
        <f t="shared" si="14"/>
        <v>NA</v>
      </c>
      <c r="K23" s="3" t="str">
        <f t="shared" si="15"/>
        <v>NA</v>
      </c>
    </row>
    <row r="24" spans="1:11" x14ac:dyDescent="0.25">
      <c r="A24" s="1">
        <v>6</v>
      </c>
      <c r="D24" s="3">
        <f t="shared" si="11"/>
        <v>0</v>
      </c>
      <c r="F24" s="3" t="str">
        <f t="shared" si="12"/>
        <v>NA</v>
      </c>
      <c r="G24" s="3" t="str">
        <f t="shared" si="13"/>
        <v>NA</v>
      </c>
      <c r="H24" s="3" t="str">
        <f t="shared" si="14"/>
        <v>NA</v>
      </c>
      <c r="K24" s="3" t="str">
        <f t="shared" si="15"/>
        <v>NA</v>
      </c>
    </row>
    <row r="25" spans="1:11" x14ac:dyDescent="0.25">
      <c r="D25" s="3" t="s">
        <v>15</v>
      </c>
      <c r="F25" s="3" t="s">
        <v>11</v>
      </c>
      <c r="G25" s="3" t="s">
        <v>12</v>
      </c>
      <c r="H25" s="1" t="s">
        <v>13</v>
      </c>
    </row>
    <row r="26" spans="1:11" x14ac:dyDescent="0.25">
      <c r="D26" s="3">
        <f>SUM(D3:D24)</f>
        <v>99.6</v>
      </c>
      <c r="F26" s="3">
        <f>SUM(F3:F24)</f>
        <v>378.93323042665997</v>
      </c>
      <c r="G26" s="3">
        <f>SUM(G3:G24)</f>
        <v>400</v>
      </c>
      <c r="H26" s="3">
        <f>F26+G26</f>
        <v>778.93323042665997</v>
      </c>
    </row>
    <row r="27" spans="1:11" x14ac:dyDescent="0.25">
      <c r="D27" s="3" t="s">
        <v>19</v>
      </c>
      <c r="F27" s="3" t="s">
        <v>19</v>
      </c>
      <c r="G27" s="3" t="s">
        <v>19</v>
      </c>
      <c r="H27" s="1" t="s">
        <v>19</v>
      </c>
    </row>
    <row r="28" spans="1:11" ht="15" customHeight="1" x14ac:dyDescent="0.25">
      <c r="D28" s="3">
        <f>D26/$L$2</f>
        <v>132.79999999999998</v>
      </c>
      <c r="F28" s="3">
        <f>F26/$L$2</f>
        <v>505.24430723554661</v>
      </c>
      <c r="G28" s="3">
        <f t="shared" ref="G28:H28" si="16">G26/$L$2</f>
        <v>533.33333333333337</v>
      </c>
      <c r="H28" s="3">
        <f t="shared" si="16"/>
        <v>1038.57764056888</v>
      </c>
    </row>
    <row r="30" spans="1:11" x14ac:dyDescent="0.25">
      <c r="B30" s="1" t="s">
        <v>24</v>
      </c>
    </row>
    <row r="31" spans="1:11" x14ac:dyDescent="0.25">
      <c r="B31" s="1">
        <f>SUM(B2:B24)</f>
        <v>40</v>
      </c>
    </row>
  </sheetData>
  <mergeCells count="4">
    <mergeCell ref="A1:D1"/>
    <mergeCell ref="A17:D17"/>
    <mergeCell ref="A9:D9"/>
    <mergeCell ref="F1:H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workbookViewId="0">
      <selection activeCell="J14" sqref="J14"/>
    </sheetView>
  </sheetViews>
  <sheetFormatPr defaultRowHeight="15" x14ac:dyDescent="0.25"/>
  <cols>
    <col min="1" max="2" width="10.7109375" style="1" customWidth="1"/>
    <col min="3" max="3" width="10.7109375" style="5" customWidth="1"/>
    <col min="4" max="4" width="10.7109375" style="3" customWidth="1"/>
    <col min="5" max="5" width="3.5703125" style="1" customWidth="1"/>
    <col min="6" max="6" width="13.85546875" style="1" customWidth="1"/>
    <col min="7" max="7" width="12" style="1" customWidth="1"/>
  </cols>
  <sheetData>
    <row r="1" spans="1:8" ht="25.5" customHeight="1" x14ac:dyDescent="0.25">
      <c r="A1" s="6" t="s">
        <v>16</v>
      </c>
      <c r="B1" s="6"/>
      <c r="C1" s="6"/>
      <c r="D1" s="6"/>
      <c r="E1" s="2"/>
    </row>
    <row r="2" spans="1:8" x14ac:dyDescent="0.25">
      <c r="A2" s="1" t="s">
        <v>8</v>
      </c>
      <c r="B2" s="1" t="s">
        <v>1</v>
      </c>
      <c r="C2" s="5" t="s">
        <v>2</v>
      </c>
      <c r="D2" s="3" t="s">
        <v>3</v>
      </c>
    </row>
    <row r="3" spans="1:8" x14ac:dyDescent="0.25">
      <c r="A3" s="1">
        <v>1</v>
      </c>
      <c r="B3" s="1">
        <f>3*G3</f>
        <v>45</v>
      </c>
      <c r="C3" s="5">
        <v>0.16</v>
      </c>
      <c r="F3" s="1">
        <v>0.2</v>
      </c>
      <c r="G3" s="1">
        <v>15</v>
      </c>
    </row>
    <row r="4" spans="1:8" x14ac:dyDescent="0.25">
      <c r="A4" s="1">
        <v>2</v>
      </c>
      <c r="B4" s="4">
        <f t="shared" ref="B4:B8" si="0">3*G4</f>
        <v>42</v>
      </c>
      <c r="C4" s="5">
        <f>$F$3+C3</f>
        <v>0.36</v>
      </c>
      <c r="D4" s="3">
        <f>C4*G4</f>
        <v>5.04</v>
      </c>
      <c r="G4" s="1">
        <v>14</v>
      </c>
    </row>
    <row r="5" spans="1:8" x14ac:dyDescent="0.25">
      <c r="A5" s="1">
        <v>3</v>
      </c>
      <c r="B5" s="4">
        <f t="shared" si="0"/>
        <v>39</v>
      </c>
      <c r="C5" s="5">
        <f>$F$3+C4</f>
        <v>0.56000000000000005</v>
      </c>
      <c r="D5" s="3">
        <f>C5*G5</f>
        <v>7.2800000000000011</v>
      </c>
      <c r="G5" s="1">
        <v>13</v>
      </c>
    </row>
    <row r="6" spans="1:8" x14ac:dyDescent="0.25">
      <c r="A6" s="1">
        <v>4</v>
      </c>
      <c r="B6" s="4">
        <f t="shared" si="0"/>
        <v>33</v>
      </c>
      <c r="C6" s="5">
        <f t="shared" ref="C6:C8" si="1">$F$3+C5</f>
        <v>0.76</v>
      </c>
      <c r="D6" s="3">
        <f>C6*G6</f>
        <v>8.36</v>
      </c>
      <c r="G6" s="1">
        <v>11</v>
      </c>
    </row>
    <row r="7" spans="1:8" x14ac:dyDescent="0.25">
      <c r="A7" s="1">
        <v>5</v>
      </c>
      <c r="B7" s="4">
        <f t="shared" si="0"/>
        <v>21</v>
      </c>
      <c r="C7" s="5">
        <f t="shared" si="1"/>
        <v>0.96</v>
      </c>
      <c r="D7" s="3">
        <f>C7*G7</f>
        <v>6.72</v>
      </c>
      <c r="G7" s="1">
        <v>7</v>
      </c>
    </row>
    <row r="8" spans="1:8" x14ac:dyDescent="0.25">
      <c r="A8" s="1">
        <v>6</v>
      </c>
      <c r="B8" s="4">
        <f t="shared" si="0"/>
        <v>9</v>
      </c>
      <c r="C8" s="5">
        <f t="shared" si="1"/>
        <v>1.1599999999999999</v>
      </c>
      <c r="D8" s="3">
        <f>C8*G8</f>
        <v>3.4799999999999995</v>
      </c>
      <c r="G8" s="1">
        <v>3</v>
      </c>
    </row>
    <row r="9" spans="1:8" ht="21.75" customHeight="1" x14ac:dyDescent="0.25">
      <c r="A9" s="7" t="s">
        <v>17</v>
      </c>
      <c r="B9" s="7"/>
      <c r="C9" s="7"/>
      <c r="D9" s="7"/>
    </row>
    <row r="10" spans="1:8" x14ac:dyDescent="0.25">
      <c r="B10" s="1" t="s">
        <v>1</v>
      </c>
      <c r="C10" s="5" t="s">
        <v>2</v>
      </c>
      <c r="D10" s="3" t="s">
        <v>3</v>
      </c>
      <c r="F10" s="1" t="s">
        <v>22</v>
      </c>
    </row>
    <row r="11" spans="1:8" x14ac:dyDescent="0.25">
      <c r="A11" s="1">
        <v>1</v>
      </c>
      <c r="B11" s="4">
        <f>3*G11</f>
        <v>45</v>
      </c>
      <c r="C11" s="5">
        <v>0.16</v>
      </c>
      <c r="F11" s="1">
        <v>0.26</v>
      </c>
      <c r="G11" s="4">
        <v>15</v>
      </c>
      <c r="H11">
        <v>3</v>
      </c>
    </row>
    <row r="12" spans="1:8" x14ac:dyDescent="0.25">
      <c r="A12" s="1">
        <v>2</v>
      </c>
      <c r="B12" s="4">
        <f t="shared" ref="B12:B16" si="2">3*G12</f>
        <v>42</v>
      </c>
      <c r="C12" s="5">
        <v>0.41000000000000003</v>
      </c>
      <c r="D12" s="3">
        <f t="shared" ref="D12:D16" si="3">C12*B12</f>
        <v>17.220000000000002</v>
      </c>
      <c r="G12" s="4">
        <v>14</v>
      </c>
    </row>
    <row r="13" spans="1:8" x14ac:dyDescent="0.25">
      <c r="A13" s="1">
        <v>3</v>
      </c>
      <c r="B13" s="4">
        <f t="shared" si="2"/>
        <v>39</v>
      </c>
      <c r="C13" s="5">
        <v>0.66</v>
      </c>
      <c r="D13" s="3">
        <f t="shared" si="3"/>
        <v>25.740000000000002</v>
      </c>
      <c r="G13" s="4">
        <v>13</v>
      </c>
    </row>
    <row r="14" spans="1:8" x14ac:dyDescent="0.25">
      <c r="A14" s="1">
        <v>4</v>
      </c>
      <c r="B14" s="4">
        <f t="shared" si="2"/>
        <v>33</v>
      </c>
      <c r="C14" s="5">
        <v>0.91</v>
      </c>
      <c r="D14" s="3">
        <f t="shared" si="3"/>
        <v>30.03</v>
      </c>
      <c r="G14" s="4">
        <v>11</v>
      </c>
    </row>
    <row r="15" spans="1:8" x14ac:dyDescent="0.25">
      <c r="A15" s="1">
        <v>5</v>
      </c>
      <c r="B15" s="4">
        <f t="shared" si="2"/>
        <v>21</v>
      </c>
      <c r="C15" s="5">
        <v>1.1600000000000001</v>
      </c>
      <c r="D15" s="3">
        <f t="shared" si="3"/>
        <v>24.360000000000003</v>
      </c>
      <c r="G15" s="4">
        <v>7</v>
      </c>
    </row>
    <row r="16" spans="1:8" x14ac:dyDescent="0.25">
      <c r="A16" s="1">
        <v>6</v>
      </c>
      <c r="B16" s="4">
        <f t="shared" si="2"/>
        <v>9</v>
      </c>
      <c r="C16" s="5">
        <v>1.4100000000000001</v>
      </c>
      <c r="D16" s="3">
        <f t="shared" si="3"/>
        <v>12.690000000000001</v>
      </c>
      <c r="G16" s="4">
        <v>3</v>
      </c>
    </row>
    <row r="17" spans="1:4" ht="24.75" customHeight="1" x14ac:dyDescent="0.25">
      <c r="A17" s="7" t="s">
        <v>18</v>
      </c>
      <c r="B17" s="7"/>
      <c r="C17" s="7"/>
      <c r="D17" s="7"/>
    </row>
    <row r="18" spans="1:4" x14ac:dyDescent="0.25">
      <c r="B18" s="1" t="s">
        <v>1</v>
      </c>
      <c r="C18" s="5" t="s">
        <v>2</v>
      </c>
      <c r="D18" s="3" t="s">
        <v>3</v>
      </c>
    </row>
    <row r="19" spans="1:4" x14ac:dyDescent="0.25">
      <c r="A19" s="1">
        <v>1</v>
      </c>
    </row>
    <row r="20" spans="1:4" x14ac:dyDescent="0.25">
      <c r="A20" s="1">
        <v>2</v>
      </c>
      <c r="D20" s="3">
        <f t="shared" ref="D20:D24" si="4">C20*B20</f>
        <v>0</v>
      </c>
    </row>
    <row r="21" spans="1:4" x14ac:dyDescent="0.25">
      <c r="A21" s="1">
        <v>3</v>
      </c>
      <c r="D21" s="3">
        <f t="shared" si="4"/>
        <v>0</v>
      </c>
    </row>
    <row r="22" spans="1:4" x14ac:dyDescent="0.25">
      <c r="A22" s="1">
        <v>4</v>
      </c>
      <c r="D22" s="3">
        <f t="shared" si="4"/>
        <v>0</v>
      </c>
    </row>
    <row r="23" spans="1:4" x14ac:dyDescent="0.25">
      <c r="A23" s="1">
        <v>5</v>
      </c>
      <c r="D23" s="3">
        <f t="shared" si="4"/>
        <v>0</v>
      </c>
    </row>
    <row r="24" spans="1:4" x14ac:dyDescent="0.25">
      <c r="A24" s="1">
        <v>6</v>
      </c>
      <c r="D24" s="3">
        <f t="shared" si="4"/>
        <v>0</v>
      </c>
    </row>
    <row r="25" spans="1:4" x14ac:dyDescent="0.25">
      <c r="D25" s="3" t="s">
        <v>15</v>
      </c>
    </row>
    <row r="26" spans="1:4" x14ac:dyDescent="0.25">
      <c r="D26" s="3">
        <f>SUM(D3:D24)</f>
        <v>140.92000000000002</v>
      </c>
    </row>
    <row r="28" spans="1:4" x14ac:dyDescent="0.25">
      <c r="B28" s="1" t="s">
        <v>23</v>
      </c>
    </row>
    <row r="29" spans="1:4" x14ac:dyDescent="0.25">
      <c r="B29" s="1">
        <f>SUM(B3:B27)</f>
        <v>378</v>
      </c>
    </row>
  </sheetData>
  <mergeCells count="3">
    <mergeCell ref="A1:D1"/>
    <mergeCell ref="A9:D9"/>
    <mergeCell ref="A17:D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Predators</vt:lpstr>
      <vt:lpstr>Panfish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Glasgow</dc:creator>
  <cp:lastModifiedBy>Phil Glasgow</cp:lastModifiedBy>
  <dcterms:created xsi:type="dcterms:W3CDTF">2020-11-01T13:32:21Z</dcterms:created>
  <dcterms:modified xsi:type="dcterms:W3CDTF">2020-11-02T15:25:12Z</dcterms:modified>
</cp:coreProperties>
</file>